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58F23C09_1B6E_4BC9_A75E_C7F0D694467F_.wvu.PrintArea" localSheetId="0" hidden="1">'Лист1'!$A$1:$I$26</definedName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<sst xmlns="http://schemas.openxmlformats.org/spreadsheetml/2006/main" count="20" uniqueCount="20">
  <si>
    <t>Ваш уровень :</t>
  </si>
  <si>
    <t>Количество артов :</t>
  </si>
  <si>
    <t>Опыта осталось :</t>
  </si>
  <si>
    <t>Уровень</t>
  </si>
  <si>
    <t>Баз опыт</t>
  </si>
  <si>
    <t>Ваш опыт</t>
  </si>
  <si>
    <t>% за вещь</t>
  </si>
  <si>
    <t>осталось</t>
  </si>
  <si>
    <t>Скребок для шкуры крысы</t>
  </si>
  <si>
    <t>Улучшенный скребок для шкуры крысы</t>
  </si>
  <si>
    <t>Скребок для шкуры волка</t>
  </si>
  <si>
    <t>Улучшенный скребок для шкуры волка</t>
  </si>
  <si>
    <t>Скребок для шкуры медведя</t>
  </si>
  <si>
    <t>Улучшенный скребок для шкуры медведя</t>
  </si>
  <si>
    <t>Скребок для шкуры гоблина</t>
  </si>
  <si>
    <t>Улучшенный скребок для шкуры гоблина</t>
  </si>
  <si>
    <t>До уровня :</t>
  </si>
  <si>
    <t>Количество наборных % :</t>
  </si>
  <si>
    <t>Калькулятор для "Скорняка"</t>
  </si>
  <si>
    <t>"Тень Ветра"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</si>
</sst>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i/>
      <sz val="11"/>
      <color indexed="9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0"/>
      <color indexed="50"/>
      <name val="Arial Cyr"/>
      <family val="0"/>
    </font>
    <font>
      <i/>
      <sz val="11"/>
      <color indexed="40"/>
      <name val="Calibri"/>
      <family val="2"/>
    </font>
    <font>
      <sz val="11"/>
      <color indexed="40"/>
      <name val="Calibri"/>
      <family val="2"/>
    </font>
    <font>
      <sz val="10"/>
      <color indexed="40"/>
      <name val="Arial Cyr"/>
      <family val="0"/>
    </font>
    <font>
      <sz val="10"/>
      <color indexed="40"/>
      <name val="Arial"/>
      <family val="2"/>
    </font>
    <font>
      <b/>
      <sz val="14"/>
      <color indexed="40"/>
      <name val="Calibri"/>
      <family val="2"/>
    </font>
    <font>
      <b/>
      <sz val="12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2" fillId="24" borderId="0" xfId="53" applyFont="1" applyFill="1" applyAlignment="1" applyProtection="1">
      <alignment horizontal="center"/>
      <protection hidden="1"/>
    </xf>
    <xf numFmtId="0" fontId="23" fillId="24" borderId="0" xfId="53" applyFont="1" applyFill="1" applyProtection="1">
      <alignment/>
      <protection hidden="1"/>
    </xf>
    <xf numFmtId="165" fontId="23" fillId="24" borderId="0" xfId="53" applyNumberFormat="1" applyFont="1" applyFill="1" applyProtection="1">
      <alignment/>
      <protection hidden="1"/>
    </xf>
    <xf numFmtId="0" fontId="24" fillId="24" borderId="0" xfId="53" applyFont="1" applyFill="1" applyAlignment="1" applyProtection="1">
      <alignment horizontal="right"/>
      <protection hidden="1"/>
    </xf>
    <xf numFmtId="0" fontId="24" fillId="24" borderId="0" xfId="53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8" fillId="24" borderId="0" xfId="53" applyFont="1" applyFill="1" applyAlignment="1" applyProtection="1">
      <alignment horizontal="center"/>
      <protection hidden="1"/>
    </xf>
    <xf numFmtId="165" fontId="18" fillId="24" borderId="0" xfId="53" applyNumberFormat="1" applyFont="1" applyFill="1" applyProtection="1">
      <alignment/>
      <protection hidden="1"/>
    </xf>
    <xf numFmtId="0" fontId="18" fillId="24" borderId="0" xfId="53" applyFont="1" applyFill="1" applyProtection="1">
      <alignment/>
      <protection hidden="1"/>
    </xf>
    <xf numFmtId="0" fontId="1" fillId="24" borderId="0" xfId="53" applyFill="1" applyProtection="1">
      <alignment/>
      <protection hidden="1"/>
    </xf>
    <xf numFmtId="0" fontId="2" fillId="24" borderId="0" xfId="53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1" fontId="2" fillId="24" borderId="0" xfId="53" applyNumberFormat="1" applyFont="1" applyFill="1" applyAlignment="1" applyProtection="1">
      <alignment horizontal="center"/>
      <protection hidden="1"/>
    </xf>
    <xf numFmtId="0" fontId="25" fillId="24" borderId="0" xfId="0" applyFont="1" applyFill="1" applyAlignment="1" applyProtection="1">
      <alignment horizontal="center"/>
      <protection hidden="1"/>
    </xf>
    <xf numFmtId="164" fontId="2" fillId="24" borderId="0" xfId="53" applyNumberFormat="1" applyFont="1" applyFill="1" applyAlignment="1" applyProtection="1">
      <alignment horizontal="center"/>
      <protection hidden="1"/>
    </xf>
    <xf numFmtId="1" fontId="26" fillId="24" borderId="0" xfId="53" applyNumberFormat="1" applyFont="1" applyFill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8" fillId="24" borderId="0" xfId="53" applyFont="1" applyFill="1" applyAlignment="1" applyProtection="1">
      <alignment horizontal="center"/>
      <protection hidden="1"/>
    </xf>
    <xf numFmtId="1" fontId="29" fillId="24" borderId="0" xfId="53" applyNumberFormat="1" applyFont="1" applyFill="1" applyAlignment="1" applyProtection="1">
      <alignment horizontal="center"/>
      <protection hidden="1"/>
    </xf>
    <xf numFmtId="0" fontId="30" fillId="24" borderId="0" xfId="0" applyFont="1" applyFill="1" applyAlignment="1" applyProtection="1">
      <alignment horizontal="center"/>
      <protection hidden="1"/>
    </xf>
    <xf numFmtId="164" fontId="29" fillId="24" borderId="0" xfId="53" applyNumberFormat="1" applyFont="1" applyFill="1" applyAlignment="1" applyProtection="1">
      <alignment horizontal="center"/>
      <protection hidden="1"/>
    </xf>
    <xf numFmtId="1" fontId="31" fillId="24" borderId="0" xfId="53" applyNumberFormat="1" applyFont="1" applyFill="1" applyAlignment="1" applyProtection="1">
      <alignment horizontal="center"/>
      <protection hidden="1"/>
    </xf>
    <xf numFmtId="0" fontId="32" fillId="24" borderId="0" xfId="53" applyFont="1" applyFill="1" applyAlignment="1" applyProtection="1">
      <alignment horizontal="center"/>
      <protection hidden="1"/>
    </xf>
    <xf numFmtId="0" fontId="33" fillId="24" borderId="0" xfId="0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0</xdr:col>
      <xdr:colOff>1038225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pane xSplit="8" ySplit="25" topLeftCell="J26" activePane="bottomRight" state="frozen"/>
      <selection pane="topLeft" activeCell="A1" sqref="A1"/>
      <selection pane="topRight" activeCell="I1" sqref="I1"/>
      <selection pane="bottomLeft" activeCell="A26" sqref="A26"/>
      <selection pane="bottomRight" activeCell="C4" sqref="C4"/>
    </sheetView>
  </sheetViews>
  <sheetFormatPr defaultColWidth="9.00390625" defaultRowHeight="12.75"/>
  <cols>
    <col min="1" max="1" width="16.125" style="1" customWidth="1"/>
    <col min="2" max="2" width="40.75390625" style="1" bestFit="1" customWidth="1"/>
    <col min="3" max="3" width="9.25390625" style="1" bestFit="1" customWidth="1"/>
    <col min="4" max="4" width="20.875" style="1" bestFit="1" customWidth="1"/>
    <col min="5" max="5" width="11.625" style="1" bestFit="1" customWidth="1"/>
    <col min="6" max="6" width="19.25390625" style="1" bestFit="1" customWidth="1"/>
    <col min="7" max="7" width="10.875" style="1" bestFit="1" customWidth="1"/>
    <col min="8" max="9" width="9.25390625" style="1" bestFit="1" customWidth="1"/>
    <col min="10" max="16384" width="9.125" style="1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ht="15.75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7"/>
      <c r="B3" s="5" t="s">
        <v>0</v>
      </c>
      <c r="C3" s="2">
        <v>15</v>
      </c>
      <c r="D3" s="3"/>
      <c r="E3" s="3"/>
      <c r="F3" s="5" t="s">
        <v>16</v>
      </c>
      <c r="G3" s="4">
        <f>LOOKUP(C3,{0,1,2,3,4,5,6,7,8,9,10,11,12,13,14,15,16,17,18,19,20},{10,20,800,2700,6400,12500,21600,34300,51200,72900,100000,133100,172800,219700,274400,337500,409600,491300,583200,685900,800000})</f>
        <v>337500</v>
      </c>
      <c r="H3" s="8">
        <v>100</v>
      </c>
      <c r="I3" s="8">
        <f>G3/H3</f>
        <v>3375</v>
      </c>
    </row>
    <row r="4" spans="1:9" ht="15">
      <c r="A4" s="7"/>
      <c r="B4" s="5" t="s">
        <v>17</v>
      </c>
      <c r="C4" s="2"/>
      <c r="D4" s="6" t="s">
        <v>1</v>
      </c>
      <c r="E4" s="2">
        <v>0</v>
      </c>
      <c r="F4" s="5" t="s">
        <v>2</v>
      </c>
      <c r="G4" s="4">
        <f>G3-H4</f>
        <v>337500</v>
      </c>
      <c r="H4" s="9">
        <f>I3*C4</f>
        <v>0</v>
      </c>
      <c r="I4" s="10"/>
    </row>
    <row r="5" spans="1:9" ht="15">
      <c r="A5" s="11"/>
      <c r="B5" s="11"/>
      <c r="C5" s="11"/>
      <c r="D5" s="11"/>
      <c r="E5" s="11"/>
      <c r="F5" s="11"/>
      <c r="G5" s="11"/>
      <c r="H5" s="7"/>
      <c r="I5" s="7"/>
    </row>
    <row r="6" spans="1:9" ht="18">
      <c r="A6" s="24" t="s">
        <v>19</v>
      </c>
      <c r="B6" s="10"/>
      <c r="C6" s="10">
        <f>C3+E4</f>
        <v>15</v>
      </c>
      <c r="D6" s="10"/>
      <c r="E6" s="10"/>
      <c r="F6" s="10"/>
      <c r="G6" s="10"/>
      <c r="H6" s="7"/>
      <c r="I6" s="7"/>
    </row>
    <row r="7" spans="1:9" ht="14.25">
      <c r="A7" s="7"/>
      <c r="B7" s="12"/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3"/>
      <c r="I7" s="13"/>
    </row>
    <row r="8" spans="1:9" ht="14.25">
      <c r="A8" s="7"/>
      <c r="B8" s="19" t="s">
        <v>8</v>
      </c>
      <c r="C8" s="20">
        <v>0</v>
      </c>
      <c r="D8" s="20">
        <v>50</v>
      </c>
      <c r="E8" s="21" t="str">
        <f>IF(C6=0,50,IF(C6=1,40,IF(C6=2,30,IF(C6=3,20,IF(C6=4,10," ")))))</f>
        <v> </v>
      </c>
      <c r="F8" s="22">
        <f>IF(E8=0,0,IF(E8=" ",0,E8/$I$3))</f>
        <v>0</v>
      </c>
      <c r="G8" s="23" t="str">
        <f>IF(E8=0,0,IF(E8=" "," ",$G$4/E8))</f>
        <v> </v>
      </c>
      <c r="H8" s="18"/>
      <c r="I8" s="18"/>
    </row>
    <row r="9" spans="1:9" ht="14.25">
      <c r="A9" s="7"/>
      <c r="B9" s="6" t="s">
        <v>9</v>
      </c>
      <c r="C9" s="14">
        <v>2</v>
      </c>
      <c r="D9" s="14">
        <v>80</v>
      </c>
      <c r="E9" s="15" t="str">
        <f>IF(C6=2,80,IF(C6=3,64,IF(C6=4,48,IF(C6=5,32,IF(C6=6,16," ")))))</f>
        <v> </v>
      </c>
      <c r="F9" s="16">
        <f aca="true" t="shared" si="0" ref="F9:F15">IF(E9=0,0,IF(E9=" ",0,E9/$I$3))</f>
        <v>0</v>
      </c>
      <c r="G9" s="17" t="str">
        <f aca="true" t="shared" si="1" ref="G9:G15">IF(E9=0,0,IF(E9=" "," ",$G$4/E9))</f>
        <v> </v>
      </c>
      <c r="H9" s="13"/>
      <c r="I9" s="13"/>
    </row>
    <row r="10" spans="1:9" ht="14.25">
      <c r="A10" s="7"/>
      <c r="B10" s="19" t="s">
        <v>10</v>
      </c>
      <c r="C10" s="20">
        <v>5</v>
      </c>
      <c r="D10" s="20">
        <v>200</v>
      </c>
      <c r="E10" s="21" t="str">
        <f>IF(C6=5,200,IF(C6=6,160,IF(C6=7,120,IF(C6=8,80,IF(C6=9,40," ")))))</f>
        <v> </v>
      </c>
      <c r="F10" s="22">
        <f t="shared" si="0"/>
        <v>0</v>
      </c>
      <c r="G10" s="23" t="str">
        <f t="shared" si="1"/>
        <v> </v>
      </c>
      <c r="H10" s="13"/>
      <c r="I10" s="13"/>
    </row>
    <row r="11" spans="1:9" ht="14.25">
      <c r="A11" s="7"/>
      <c r="B11" s="6" t="s">
        <v>11</v>
      </c>
      <c r="C11" s="14">
        <v>8</v>
      </c>
      <c r="D11" s="14">
        <v>390</v>
      </c>
      <c r="E11" s="15" t="str">
        <f>IF(C6=8,390,IF(C6=9,312,IF(C6=10,234,IF(C6=11,156,IF(C6=12,78," ")))))</f>
        <v> </v>
      </c>
      <c r="F11" s="16">
        <f t="shared" si="0"/>
        <v>0</v>
      </c>
      <c r="G11" s="17" t="str">
        <f t="shared" si="1"/>
        <v> </v>
      </c>
      <c r="H11" s="13"/>
      <c r="I11" s="13"/>
    </row>
    <row r="12" spans="1:9" ht="14.25">
      <c r="A12" s="7"/>
      <c r="B12" s="19" t="s">
        <v>12</v>
      </c>
      <c r="C12" s="20">
        <v>10</v>
      </c>
      <c r="D12" s="20">
        <v>550</v>
      </c>
      <c r="E12" s="21" t="str">
        <f>IF(C6=10,550,IF(C6=11,440,IF(C6=12,330,IF(C6=13,220,IF(C6=14,110," ")))))</f>
        <v> </v>
      </c>
      <c r="F12" s="22">
        <f t="shared" si="0"/>
        <v>0</v>
      </c>
      <c r="G12" s="23" t="str">
        <f t="shared" si="1"/>
        <v> </v>
      </c>
      <c r="H12" s="13"/>
      <c r="I12" s="13"/>
    </row>
    <row r="13" spans="1:9" ht="14.25">
      <c r="A13" s="7"/>
      <c r="B13" s="6" t="s">
        <v>13</v>
      </c>
      <c r="C13" s="14">
        <v>12</v>
      </c>
      <c r="D13" s="14">
        <v>730</v>
      </c>
      <c r="E13" s="15">
        <f>IF(C6=12,730,IF(C6=13,584,IF(C6=14,438,IF(C6=15,292,IF(C6=16,146," ")))))</f>
        <v>292</v>
      </c>
      <c r="F13" s="16">
        <f t="shared" si="0"/>
        <v>0.08651851851851852</v>
      </c>
      <c r="G13" s="17">
        <f t="shared" si="1"/>
        <v>1155.8219178082193</v>
      </c>
      <c r="H13" s="13"/>
      <c r="I13" s="13"/>
    </row>
    <row r="14" spans="1:9" ht="14.25">
      <c r="A14" s="7"/>
      <c r="B14" s="19" t="s">
        <v>14</v>
      </c>
      <c r="C14" s="20">
        <v>13</v>
      </c>
      <c r="D14" s="20">
        <v>830</v>
      </c>
      <c r="E14" s="21">
        <f>IF(C6=13,830,IF(C6=14,664,IF(C6=15,498,IF(C6=16,332,IF(C6=17,166," ")))))</f>
        <v>498</v>
      </c>
      <c r="F14" s="22">
        <f t="shared" si="0"/>
        <v>0.14755555555555555</v>
      </c>
      <c r="G14" s="23">
        <f t="shared" si="1"/>
        <v>677.710843373494</v>
      </c>
      <c r="H14" s="13"/>
      <c r="I14" s="13"/>
    </row>
    <row r="15" spans="1:9" ht="14.25">
      <c r="A15" s="7"/>
      <c r="B15" s="6" t="s">
        <v>15</v>
      </c>
      <c r="C15" s="14">
        <v>15</v>
      </c>
      <c r="D15" s="14">
        <v>1040</v>
      </c>
      <c r="E15" s="15">
        <f>IF(C6=15,1040,IF(C6=16,832,IF(C6=17,624,IF(C6=18,416,IF(C6=19,208," ")))))</f>
        <v>1040</v>
      </c>
      <c r="F15" s="16">
        <f t="shared" si="0"/>
        <v>0.30814814814814817</v>
      </c>
      <c r="G15" s="17">
        <f t="shared" si="1"/>
        <v>324.5192307692308</v>
      </c>
      <c r="H15" s="13"/>
      <c r="I15" s="13"/>
    </row>
    <row r="16" spans="1:9" ht="12.75">
      <c r="A16" s="7"/>
      <c r="B16" s="15"/>
      <c r="C16" s="15"/>
      <c r="D16" s="15"/>
      <c r="E16" s="15"/>
      <c r="F16" s="15"/>
      <c r="G16" s="15"/>
      <c r="H16" s="13"/>
      <c r="I16" s="13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ht="12.75">
      <c r="I27" s="7"/>
    </row>
  </sheetData>
  <sheetProtection password="D975" sheet="1"/>
  <protectedRanges>
    <protectedRange sqref="E4" name="Диапазон3"/>
    <protectedRange sqref="C4" name="Диапазон2"/>
    <protectedRange sqref="C3" name="Диапазон1"/>
  </protectedRanges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rowBreaks count="1" manualBreakCount="1">
    <brk id="25" max="8" man="1"/>
  </rowBreaks>
  <colBreaks count="1" manualBreakCount="1">
    <brk id="8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Лелик</cp:lastModifiedBy>
  <cp:lastPrinted>2008-07-18T08:01:59Z</cp:lastPrinted>
  <dcterms:created xsi:type="dcterms:W3CDTF">2008-07-18T07:26:28Z</dcterms:created>
  <dcterms:modified xsi:type="dcterms:W3CDTF">2008-08-08T18:46:53Z</dcterms:modified>
  <cp:category/>
  <cp:version/>
  <cp:contentType/>
  <cp:contentStatus/>
</cp:coreProperties>
</file>